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05 MA\PRIVATE AND CONFIDENTIAL\Rule Change Records\381 - Enabling Demand Side Management Sandbox\To Publish\Upload of LRF registration page\"/>
    </mc:Choice>
  </mc:AlternateContent>
  <xr:revisionPtr revIDLastSave="0" documentId="13_ncr:1_{8937B8B6-23D2-408E-87A5-C6DE09BF2E8A}" xr6:coauthVersionLast="47" xr6:coauthVersionMax="47" xr10:uidLastSave="{00000000-0000-0000-0000-000000000000}"/>
  <bookViews>
    <workbookView xWindow="28680" yWindow="-120" windowWidth="29040" windowHeight="15720" xr2:uid="{20E4CCDA-3F7B-4E8B-89EB-6ADF70EAE0E7}"/>
  </bookViews>
  <sheets>
    <sheet name="User guide" sheetId="4" r:id="rId1"/>
    <sheet name="DR calculation sheet" sheetId="1" r:id="rId2"/>
    <sheet name="IL calculation 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Q10" i="1" s="1"/>
  <c r="P8" i="1"/>
  <c r="Q8" i="1" s="1"/>
  <c r="Q6" i="1"/>
  <c r="Q7" i="1"/>
  <c r="Q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5" i="1"/>
  <c r="P6" i="1"/>
  <c r="P7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5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S5" i="1" l="1"/>
  <c r="S11" i="1"/>
  <c r="S42" i="1"/>
  <c r="S38" i="1"/>
  <c r="S37" i="1"/>
  <c r="S33" i="1"/>
  <c r="S29" i="1"/>
  <c r="S25" i="1"/>
  <c r="S21" i="1"/>
  <c r="S16" i="1"/>
  <c r="S13" i="1"/>
  <c r="S8" i="1"/>
  <c r="S12" i="1"/>
  <c r="S6" i="1"/>
  <c r="S44" i="1"/>
  <c r="S40" i="1"/>
  <c r="S36" i="1"/>
  <c r="S43" i="1"/>
  <c r="S35" i="1"/>
  <c r="S31" i="1"/>
  <c r="S19" i="1"/>
  <c r="S45" i="1"/>
  <c r="S26" i="1"/>
  <c r="S28" i="1"/>
  <c r="S18" i="1"/>
  <c r="S24" i="1"/>
  <c r="S32" i="1"/>
  <c r="S41" i="1"/>
  <c r="S34" i="1"/>
  <c r="S27" i="1"/>
  <c r="S20" i="1"/>
  <c r="S9" i="1"/>
  <c r="S30" i="1"/>
  <c r="S23" i="1"/>
  <c r="S22" i="1"/>
  <c r="S15" i="1"/>
  <c r="S39" i="1"/>
  <c r="S14" i="1"/>
  <c r="S7" i="1"/>
  <c r="S17" i="1"/>
  <c r="S10" i="1"/>
  <c r="J20" i="3"/>
  <c r="K20" i="3" s="1"/>
  <c r="J4" i="3"/>
  <c r="J5" i="3"/>
  <c r="J6" i="3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J14" i="3"/>
  <c r="J15" i="3"/>
  <c r="K15" i="3" s="1"/>
  <c r="J16" i="3"/>
  <c r="K16" i="3" s="1"/>
  <c r="J17" i="3"/>
  <c r="K17" i="3" s="1"/>
  <c r="J18" i="3"/>
  <c r="K18" i="3" s="1"/>
  <c r="J19" i="3"/>
  <c r="K19" i="3" s="1"/>
  <c r="K5" i="3"/>
  <c r="K13" i="3"/>
  <c r="K4" i="3"/>
  <c r="K6" i="3"/>
  <c r="K14" i="3"/>
</calcChain>
</file>

<file path=xl/sharedStrings.xml><?xml version="1.0" encoding="utf-8"?>
<sst xmlns="http://schemas.openxmlformats.org/spreadsheetml/2006/main" count="65" uniqueCount="50">
  <si>
    <t>LRF</t>
  </si>
  <si>
    <t>Date</t>
  </si>
  <si>
    <t>Period</t>
  </si>
  <si>
    <t>Offered Implied Energy Consumption</t>
  </si>
  <si>
    <t>Scheduled Implied Energy Consumption</t>
  </si>
  <si>
    <t>Load Curtailment Quantity</t>
  </si>
  <si>
    <t>Load Curtailment Price</t>
  </si>
  <si>
    <t>Uniform Singapore Energy Price</t>
  </si>
  <si>
    <t>Hourly Energy Uplift Charge</t>
  </si>
  <si>
    <t>OIEC, MWh</t>
  </si>
  <si>
    <t>SIEC, MWh</t>
  </si>
  <si>
    <t>WLQ, MWh</t>
  </si>
  <si>
    <t>LCQ, MWh</t>
  </si>
  <si>
    <t>LCP, $/MWh</t>
  </si>
  <si>
    <t>USEP, $/MWh</t>
  </si>
  <si>
    <t>HEUC, $/MWh</t>
  </si>
  <si>
    <t xml:space="preserve">E.g., </t>
  </si>
  <si>
    <t>Load Registered Facility ID</t>
  </si>
  <si>
    <t>Withdrawal Load Quantity</t>
  </si>
  <si>
    <t>MP</t>
  </si>
  <si>
    <t>Market Participant ID</t>
  </si>
  <si>
    <t>LRF_1</t>
  </si>
  <si>
    <t>MP_1</t>
  </si>
  <si>
    <t>Comment</t>
  </si>
  <si>
    <t>Net payment requested from EMC, $</t>
  </si>
  <si>
    <t>Contingency Reserve Price, $/MWh</t>
  </si>
  <si>
    <t>Scheduled Reserve Quantity, MW</t>
  </si>
  <si>
    <t>Reserve payment received, $</t>
  </si>
  <si>
    <t>Reserve payment under IL sandbox, $</t>
  </si>
  <si>
    <t>Locked cells</t>
  </si>
  <si>
    <t>Net refund requested from EMC, $</t>
  </si>
  <si>
    <t>Penalty under AFPS, $</t>
  </si>
  <si>
    <t>Penalty under DR sandbox, $</t>
  </si>
  <si>
    <t>Exempted</t>
  </si>
  <si>
    <t>Dropdown list</t>
  </si>
  <si>
    <t>Curtailed Load, MW</t>
  </si>
  <si>
    <t>Not exempted</t>
  </si>
  <si>
    <t>Exempted?</t>
  </si>
  <si>
    <t>Request for penalty exemption under sandbox conditions? (i.e., 1st or 2nd instance below 80% compliance)</t>
  </si>
  <si>
    <t>E.g., 1st instance</t>
  </si>
  <si>
    <t>E.g., Exemption - 1st instance</t>
  </si>
  <si>
    <t>1)</t>
  </si>
  <si>
    <t>2)</t>
  </si>
  <si>
    <t>Other columns are password-protected to avoid accidental edits</t>
  </si>
  <si>
    <t>3)</t>
  </si>
  <si>
    <t>MPs should fill in columns with blue font in the other two sheets</t>
  </si>
  <si>
    <t>Should there be any formula / calculation errors, please inform EMC at marketoperations-b@emcsg.com</t>
  </si>
  <si>
    <t>Brief User Guide</t>
  </si>
  <si>
    <t>Comment by MP</t>
  </si>
  <si>
    <t>Curtailed?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</si>
</sst>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14809]d\ 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1" fillId="2" borderId="0" xfId="0" applyFont="1" applyFill="1" applyProtection="1"/>
    <xf numFmtId="4" fontId="0" fillId="2" borderId="0" xfId="0" applyNumberFormat="1" applyFill="1" applyProtection="1"/>
    <xf numFmtId="3" fontId="0" fillId="2" borderId="0" xfId="0" applyNumberForma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wrapText="1"/>
    </xf>
    <xf numFmtId="4" fontId="4" fillId="2" borderId="0" xfId="0" applyNumberFormat="1" applyFont="1" applyFill="1" applyProtection="1"/>
    <xf numFmtId="164" fontId="3" fillId="0" borderId="0" xfId="0" applyNumberFormat="1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Fill="1" applyProtection="1">
      <protection locked="0"/>
    </xf>
    <xf numFmtId="3" fontId="3" fillId="0" borderId="0" xfId="0" applyNumberFormat="1" applyFont="1" applyFill="1" applyProtection="1">
      <protection locked="0"/>
    </xf>
    <xf numFmtId="15" fontId="3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165" fontId="3" fillId="0" borderId="0" xfId="0" applyNumberFormat="1" applyFont="1" applyFill="1" applyProtection="1">
      <protection locked="0"/>
    </xf>
    <xf numFmtId="165" fontId="8" fillId="0" borderId="0" xfId="0" applyNumberFormat="1" applyFont="1" applyFill="1" applyProtection="1">
      <protection locked="0"/>
    </xf>
    <xf numFmtId="0" fontId="7" fillId="3" borderId="0" xfId="0" applyFont="1" applyFill="1"/>
    <xf numFmtId="0" fontId="0" fillId="2" borderId="0" xfId="0" applyFill="1" applyProtection="1"/>
    <xf numFmtId="0" fontId="0" fillId="0" borderId="0" xfId="0" applyProtection="1"/>
    <xf numFmtId="0" fontId="1" fillId="0" borderId="0" xfId="0" applyFont="1" applyProtection="1"/>
    <xf numFmtId="0" fontId="4" fillId="2" borderId="0" xfId="0" applyFont="1" applyFill="1" applyProtection="1"/>
    <xf numFmtId="0" fontId="6" fillId="0" borderId="0" xfId="0" applyFont="1" applyProtection="1"/>
    <xf numFmtId="0" fontId="4" fillId="0" borderId="0" xfId="0" applyFont="1" applyProtection="1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EM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0A5"/>
      </a:accent1>
      <a:accent2>
        <a:srgbClr val="EF3340"/>
      </a:accent2>
      <a:accent3>
        <a:srgbClr val="789FD7"/>
      </a:accent3>
      <a:accent4>
        <a:srgbClr val="C8D7EA"/>
      </a:accent4>
      <a:accent5>
        <a:srgbClr val="00AFDC"/>
      </a:accent5>
      <a:accent6>
        <a:srgbClr val="66CAF0"/>
      </a:accent6>
      <a:hlink>
        <a:srgbClr val="C3EBFC"/>
      </a:hlink>
      <a:folHlink>
        <a:srgbClr val="004C6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85A9-9618-4C17-806B-CD78951280A6}">
  <sheetPr>
    <tabColor theme="1"/>
  </sheetPr>
  <dimension ref="A2:B8"/>
  <sheetViews>
    <sheetView tabSelected="1" workbookViewId="0"/>
  </sheetViews>
  <sheetFormatPr defaultRowHeight="14.6" x14ac:dyDescent="0.4"/>
  <cols>
    <col min="2" max="2" width="91.15234375" bestFit="1" customWidth="1"/>
  </cols>
  <sheetData>
    <row r="2" spans="1:2" s="21" customFormat="1" x14ac:dyDescent="0.4">
      <c r="B2" s="21" t="s">
        <v>47</v>
      </c>
    </row>
    <row r="4" spans="1:2" x14ac:dyDescent="0.4">
      <c r="A4" t="s">
        <v>41</v>
      </c>
      <c r="B4" s="14" t="s">
        <v>45</v>
      </c>
    </row>
    <row r="6" spans="1:2" x14ac:dyDescent="0.4">
      <c r="A6" t="s">
        <v>42</v>
      </c>
      <c r="B6" t="s">
        <v>43</v>
      </c>
    </row>
    <row r="8" spans="1:2" x14ac:dyDescent="0.4">
      <c r="A8" t="s">
        <v>44</v>
      </c>
      <c r="B8" t="s">
        <v>46</v>
      </c>
    </row>
  </sheetData>
  <sheetProtection algorithmName="SHA-512" hashValue="kDGbLRPud6fha6am98yAHG4pJ1d5ToMc4HnO4uR6dKlH2hn3FMqlmAwsNrjPWhVodW0XQd+2AL3jbouJVF/shw==" saltValue="Y46Rv+zFtTDxrStSSLO6/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71805-8710-4373-AE02-D3A242A6F1B8}">
  <dimension ref="A2:AJ45"/>
  <sheetViews>
    <sheetView zoomScaleNormal="100" workbookViewId="0"/>
  </sheetViews>
  <sheetFormatPr defaultColWidth="8.69140625" defaultRowHeight="14.6" x14ac:dyDescent="0.4"/>
  <cols>
    <col min="1" max="1" width="4.921875" style="1" bestFit="1" customWidth="1"/>
    <col min="2" max="2" width="10.69140625" style="15" customWidth="1"/>
    <col min="3" max="3" width="9.921875" style="15" customWidth="1"/>
    <col min="4" max="4" width="7.921875" style="15" bestFit="1" customWidth="1"/>
    <col min="5" max="5" width="6.53515625" style="15" bestFit="1" customWidth="1"/>
    <col min="6" max="6" width="11.23046875" style="16" customWidth="1"/>
    <col min="7" max="7" width="18" style="16" bestFit="1" customWidth="1"/>
    <col min="8" max="9" width="12.84375" style="16" customWidth="1"/>
    <col min="10" max="11" width="11.4609375" style="16" customWidth="1"/>
    <col min="12" max="12" width="12.921875" style="16" customWidth="1"/>
    <col min="13" max="13" width="13.15234375" style="16" customWidth="1"/>
    <col min="14" max="14" width="23.921875" style="15" bestFit="1" customWidth="1"/>
    <col min="15" max="15" width="21.921875" style="15" bestFit="1" customWidth="1"/>
    <col min="16" max="16" width="12.07421875" style="22" bestFit="1" customWidth="1"/>
    <col min="17" max="17" width="19.3046875" style="4" bestFit="1" customWidth="1"/>
    <col min="18" max="18" width="25.15234375" style="4" bestFit="1" customWidth="1"/>
    <col min="19" max="19" width="30.23046875" style="4" customWidth="1"/>
    <col min="20" max="35" width="8.69140625" style="29"/>
    <col min="36" max="36" width="13.3828125" style="35" bestFit="1" customWidth="1"/>
    <col min="37" max="16384" width="8.69140625" style="29"/>
  </cols>
  <sheetData>
    <row r="2" spans="1:36" x14ac:dyDescent="0.4">
      <c r="F2" s="15"/>
      <c r="G2" s="15"/>
      <c r="H2" s="15"/>
      <c r="I2" s="15"/>
      <c r="J2" s="11"/>
      <c r="K2" s="15"/>
      <c r="L2" s="15"/>
      <c r="M2" s="15"/>
      <c r="N2" s="11" t="s">
        <v>34</v>
      </c>
      <c r="P2" s="5" t="s">
        <v>29</v>
      </c>
      <c r="Q2" s="5" t="s">
        <v>29</v>
      </c>
      <c r="R2" s="5" t="s">
        <v>29</v>
      </c>
      <c r="S2" s="5" t="s">
        <v>29</v>
      </c>
      <c r="AJ2" s="28" t="s">
        <v>29</v>
      </c>
    </row>
    <row r="3" spans="1:36" s="31" customFormat="1" ht="72.900000000000006" x14ac:dyDescent="0.4">
      <c r="A3" s="12"/>
      <c r="B3" s="13" t="s">
        <v>20</v>
      </c>
      <c r="C3" s="13" t="s">
        <v>17</v>
      </c>
      <c r="D3" s="13"/>
      <c r="E3" s="13"/>
      <c r="F3" s="13" t="s">
        <v>18</v>
      </c>
      <c r="G3" s="13"/>
      <c r="H3" s="13" t="s">
        <v>3</v>
      </c>
      <c r="I3" s="13" t="s">
        <v>4</v>
      </c>
      <c r="J3" s="13" t="s">
        <v>5</v>
      </c>
      <c r="K3" s="13" t="s">
        <v>6</v>
      </c>
      <c r="L3" s="13" t="s">
        <v>7</v>
      </c>
      <c r="M3" s="13" t="s">
        <v>8</v>
      </c>
      <c r="N3" s="13" t="s">
        <v>38</v>
      </c>
      <c r="O3" s="13"/>
      <c r="P3" s="6"/>
      <c r="Q3" s="6"/>
      <c r="R3" s="6"/>
      <c r="S3" s="6"/>
      <c r="AJ3" s="30"/>
    </row>
    <row r="4" spans="1:36" s="33" customFormat="1" x14ac:dyDescent="0.4">
      <c r="A4" s="9"/>
      <c r="B4" s="10" t="s">
        <v>19</v>
      </c>
      <c r="C4" s="10" t="s">
        <v>0</v>
      </c>
      <c r="D4" s="10" t="s">
        <v>1</v>
      </c>
      <c r="E4" s="10" t="s">
        <v>2</v>
      </c>
      <c r="F4" s="10" t="s">
        <v>11</v>
      </c>
      <c r="G4" s="10" t="s">
        <v>35</v>
      </c>
      <c r="H4" s="10" t="s">
        <v>9</v>
      </c>
      <c r="I4" s="10" t="s">
        <v>10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37</v>
      </c>
      <c r="O4" s="10" t="s">
        <v>48</v>
      </c>
      <c r="P4" s="2" t="s">
        <v>49</v>
      </c>
      <c r="Q4" s="2" t="s">
        <v>31</v>
      </c>
      <c r="R4" s="2" t="s">
        <v>32</v>
      </c>
      <c r="S4" s="2" t="s">
        <v>30</v>
      </c>
      <c r="AJ4" s="32"/>
    </row>
    <row r="5" spans="1:36" s="1" customFormat="1" x14ac:dyDescent="0.4">
      <c r="A5" s="1" t="s">
        <v>16</v>
      </c>
      <c r="B5" s="15" t="s">
        <v>22</v>
      </c>
      <c r="C5" s="15" t="s">
        <v>21</v>
      </c>
      <c r="D5" s="17">
        <v>44927</v>
      </c>
      <c r="E5" s="15">
        <v>13</v>
      </c>
      <c r="F5" s="8">
        <v>91</v>
      </c>
      <c r="G5" s="8"/>
      <c r="H5" s="8">
        <v>100</v>
      </c>
      <c r="I5" s="8">
        <v>90</v>
      </c>
      <c r="J5" s="8">
        <v>10</v>
      </c>
      <c r="K5" s="18">
        <v>1000</v>
      </c>
      <c r="L5" s="18">
        <v>500</v>
      </c>
      <c r="M5" s="18">
        <v>-2</v>
      </c>
      <c r="N5" s="15" t="s">
        <v>33</v>
      </c>
      <c r="O5" s="15" t="s">
        <v>39</v>
      </c>
      <c r="P5" s="25" t="str">
        <f>IF(J5&gt;0,"Curtailed","Not Curtailed")</f>
        <v>Curtailed</v>
      </c>
      <c r="Q5" s="7">
        <f>IF(P5="Curtailed",J5*K5,
MAX(2*(L5+M5)*(I5-F5),5000))</f>
        <v>10000</v>
      </c>
      <c r="R5" s="7">
        <f>IF(N5="Exempted",0,
MAX((L5+M5)*ABS(I5-F5),5000))</f>
        <v>0</v>
      </c>
      <c r="S5" s="7">
        <f>IF(Q5-R5&lt;0,0,
Q5-R5)</f>
        <v>10000</v>
      </c>
      <c r="AJ5" s="34" t="s">
        <v>33</v>
      </c>
    </row>
    <row r="6" spans="1:36" x14ac:dyDescent="0.4">
      <c r="J6" s="8"/>
      <c r="M6" s="18"/>
      <c r="P6" s="25" t="str">
        <f t="shared" ref="P6:P45" si="0">IF(J6&gt;0,"Curtailed","Not Curtailed")</f>
        <v>Not Curtailed</v>
      </c>
      <c r="Q6" s="7">
        <f t="shared" ref="Q6:Q45" si="1">IF(P6="Curtailed",J6*K6,
MAX(2*(L6+M6)*(I6-F6),5000))</f>
        <v>5000</v>
      </c>
      <c r="R6" s="7">
        <f t="shared" ref="R6:R45" si="2">IF(N6="Exempted",0,MAX((L6+M6)*ABS(I6-F6),5000))</f>
        <v>5000</v>
      </c>
      <c r="S6" s="7">
        <f t="shared" ref="S6:S45" si="3">IF(Q6-R6&lt;0,0,Q6-R6)</f>
        <v>0</v>
      </c>
      <c r="AJ6" s="34" t="s">
        <v>36</v>
      </c>
    </row>
    <row r="7" spans="1:36" x14ac:dyDescent="0.4">
      <c r="J7" s="8"/>
      <c r="M7" s="18"/>
      <c r="P7" s="25" t="str">
        <f t="shared" si="0"/>
        <v>Not Curtailed</v>
      </c>
      <c r="Q7" s="7">
        <f t="shared" si="1"/>
        <v>5000</v>
      </c>
      <c r="R7" s="7">
        <f t="shared" si="2"/>
        <v>5000</v>
      </c>
      <c r="S7" s="7">
        <f t="shared" si="3"/>
        <v>0</v>
      </c>
    </row>
    <row r="8" spans="1:36" x14ac:dyDescent="0.4">
      <c r="J8" s="8"/>
      <c r="M8" s="18"/>
      <c r="P8" s="25" t="str">
        <f t="shared" si="0"/>
        <v>Not Curtailed</v>
      </c>
      <c r="Q8" s="7">
        <f t="shared" si="1"/>
        <v>5000</v>
      </c>
      <c r="R8" s="7">
        <f t="shared" si="2"/>
        <v>5000</v>
      </c>
      <c r="S8" s="7">
        <f t="shared" si="3"/>
        <v>0</v>
      </c>
    </row>
    <row r="9" spans="1:36" x14ac:dyDescent="0.4">
      <c r="J9" s="8"/>
      <c r="P9" s="25" t="str">
        <f t="shared" si="0"/>
        <v>Not Curtailed</v>
      </c>
      <c r="Q9" s="7">
        <f t="shared" si="1"/>
        <v>5000</v>
      </c>
      <c r="R9" s="7">
        <f t="shared" si="2"/>
        <v>5000</v>
      </c>
      <c r="S9" s="7">
        <f t="shared" si="3"/>
        <v>0</v>
      </c>
    </row>
    <row r="10" spans="1:36" x14ac:dyDescent="0.4">
      <c r="J10" s="8"/>
      <c r="P10" s="25" t="str">
        <f t="shared" si="0"/>
        <v>Not Curtailed</v>
      </c>
      <c r="Q10" s="7">
        <f t="shared" si="1"/>
        <v>5000</v>
      </c>
      <c r="R10" s="7">
        <f t="shared" si="2"/>
        <v>5000</v>
      </c>
      <c r="S10" s="7">
        <f t="shared" si="3"/>
        <v>0</v>
      </c>
    </row>
    <row r="11" spans="1:36" x14ac:dyDescent="0.4">
      <c r="J11" s="8"/>
      <c r="P11" s="25" t="str">
        <f t="shared" si="0"/>
        <v>Not Curtailed</v>
      </c>
      <c r="Q11" s="7">
        <f t="shared" si="1"/>
        <v>5000</v>
      </c>
      <c r="R11" s="7">
        <f t="shared" si="2"/>
        <v>5000</v>
      </c>
      <c r="S11" s="7">
        <f t="shared" si="3"/>
        <v>0</v>
      </c>
    </row>
    <row r="12" spans="1:36" x14ac:dyDescent="0.4">
      <c r="J12" s="8"/>
      <c r="P12" s="25" t="str">
        <f t="shared" si="0"/>
        <v>Not Curtailed</v>
      </c>
      <c r="Q12" s="7">
        <f t="shared" si="1"/>
        <v>5000</v>
      </c>
      <c r="R12" s="7">
        <f t="shared" si="2"/>
        <v>5000</v>
      </c>
      <c r="S12" s="7">
        <f t="shared" si="3"/>
        <v>0</v>
      </c>
    </row>
    <row r="13" spans="1:36" x14ac:dyDescent="0.4">
      <c r="J13" s="8"/>
      <c r="P13" s="25" t="str">
        <f t="shared" si="0"/>
        <v>Not Curtailed</v>
      </c>
      <c r="Q13" s="7">
        <f t="shared" si="1"/>
        <v>5000</v>
      </c>
      <c r="R13" s="7">
        <f t="shared" si="2"/>
        <v>5000</v>
      </c>
      <c r="S13" s="7">
        <f t="shared" si="3"/>
        <v>0</v>
      </c>
    </row>
    <row r="14" spans="1:36" x14ac:dyDescent="0.4">
      <c r="J14" s="8"/>
      <c r="P14" s="25" t="str">
        <f t="shared" si="0"/>
        <v>Not Curtailed</v>
      </c>
      <c r="Q14" s="7">
        <f t="shared" si="1"/>
        <v>5000</v>
      </c>
      <c r="R14" s="7">
        <f t="shared" si="2"/>
        <v>5000</v>
      </c>
      <c r="S14" s="7">
        <f t="shared" si="3"/>
        <v>0</v>
      </c>
    </row>
    <row r="15" spans="1:36" x14ac:dyDescent="0.4">
      <c r="J15" s="8"/>
      <c r="P15" s="25" t="str">
        <f t="shared" si="0"/>
        <v>Not Curtailed</v>
      </c>
      <c r="Q15" s="7">
        <f t="shared" si="1"/>
        <v>5000</v>
      </c>
      <c r="R15" s="7">
        <f t="shared" si="2"/>
        <v>5000</v>
      </c>
      <c r="S15" s="7">
        <f t="shared" si="3"/>
        <v>0</v>
      </c>
    </row>
    <row r="16" spans="1:36" x14ac:dyDescent="0.4">
      <c r="J16" s="8"/>
      <c r="P16" s="25" t="str">
        <f t="shared" si="0"/>
        <v>Not Curtailed</v>
      </c>
      <c r="Q16" s="7">
        <f t="shared" si="1"/>
        <v>5000</v>
      </c>
      <c r="R16" s="7">
        <f t="shared" si="2"/>
        <v>5000</v>
      </c>
      <c r="S16" s="7">
        <f t="shared" si="3"/>
        <v>0</v>
      </c>
    </row>
    <row r="17" spans="10:19" x14ac:dyDescent="0.4">
      <c r="J17" s="8"/>
      <c r="P17" s="25" t="str">
        <f t="shared" si="0"/>
        <v>Not Curtailed</v>
      </c>
      <c r="Q17" s="7">
        <f t="shared" si="1"/>
        <v>5000</v>
      </c>
      <c r="R17" s="7">
        <f t="shared" si="2"/>
        <v>5000</v>
      </c>
      <c r="S17" s="7">
        <f t="shared" si="3"/>
        <v>0</v>
      </c>
    </row>
    <row r="18" spans="10:19" x14ac:dyDescent="0.4">
      <c r="J18" s="8"/>
      <c r="P18" s="25" t="str">
        <f t="shared" si="0"/>
        <v>Not Curtailed</v>
      </c>
      <c r="Q18" s="7">
        <f t="shared" si="1"/>
        <v>5000</v>
      </c>
      <c r="R18" s="7">
        <f t="shared" si="2"/>
        <v>5000</v>
      </c>
      <c r="S18" s="7">
        <f t="shared" si="3"/>
        <v>0</v>
      </c>
    </row>
    <row r="19" spans="10:19" x14ac:dyDescent="0.4">
      <c r="J19" s="8"/>
      <c r="P19" s="25" t="str">
        <f t="shared" si="0"/>
        <v>Not Curtailed</v>
      </c>
      <c r="Q19" s="7">
        <f t="shared" si="1"/>
        <v>5000</v>
      </c>
      <c r="R19" s="7">
        <f t="shared" si="2"/>
        <v>5000</v>
      </c>
      <c r="S19" s="7">
        <f t="shared" si="3"/>
        <v>0</v>
      </c>
    </row>
    <row r="20" spans="10:19" x14ac:dyDescent="0.4">
      <c r="J20" s="8"/>
      <c r="P20" s="25" t="str">
        <f t="shared" si="0"/>
        <v>Not Curtailed</v>
      </c>
      <c r="Q20" s="7">
        <f t="shared" si="1"/>
        <v>5000</v>
      </c>
      <c r="R20" s="7">
        <f t="shared" si="2"/>
        <v>5000</v>
      </c>
      <c r="S20" s="7">
        <f t="shared" si="3"/>
        <v>0</v>
      </c>
    </row>
    <row r="21" spans="10:19" x14ac:dyDescent="0.4">
      <c r="J21" s="8"/>
      <c r="P21" s="25" t="str">
        <f t="shared" si="0"/>
        <v>Not Curtailed</v>
      </c>
      <c r="Q21" s="7">
        <f t="shared" si="1"/>
        <v>5000</v>
      </c>
      <c r="R21" s="7">
        <f t="shared" si="2"/>
        <v>5000</v>
      </c>
      <c r="S21" s="7">
        <f t="shared" si="3"/>
        <v>0</v>
      </c>
    </row>
    <row r="22" spans="10:19" x14ac:dyDescent="0.4">
      <c r="J22" s="8"/>
      <c r="P22" s="25" t="str">
        <f t="shared" si="0"/>
        <v>Not Curtailed</v>
      </c>
      <c r="Q22" s="7">
        <f t="shared" si="1"/>
        <v>5000</v>
      </c>
      <c r="R22" s="7">
        <f t="shared" si="2"/>
        <v>5000</v>
      </c>
      <c r="S22" s="7">
        <f t="shared" si="3"/>
        <v>0</v>
      </c>
    </row>
    <row r="23" spans="10:19" x14ac:dyDescent="0.4">
      <c r="J23" s="8"/>
      <c r="P23" s="25" t="str">
        <f t="shared" si="0"/>
        <v>Not Curtailed</v>
      </c>
      <c r="Q23" s="7">
        <f t="shared" si="1"/>
        <v>5000</v>
      </c>
      <c r="R23" s="7">
        <f t="shared" si="2"/>
        <v>5000</v>
      </c>
      <c r="S23" s="7">
        <f t="shared" si="3"/>
        <v>0</v>
      </c>
    </row>
    <row r="24" spans="10:19" x14ac:dyDescent="0.4">
      <c r="J24" s="8"/>
      <c r="P24" s="25" t="str">
        <f t="shared" si="0"/>
        <v>Not Curtailed</v>
      </c>
      <c r="Q24" s="7">
        <f t="shared" si="1"/>
        <v>5000</v>
      </c>
      <c r="R24" s="7">
        <f t="shared" si="2"/>
        <v>5000</v>
      </c>
      <c r="S24" s="7">
        <f t="shared" si="3"/>
        <v>0</v>
      </c>
    </row>
    <row r="25" spans="10:19" x14ac:dyDescent="0.4">
      <c r="J25" s="8"/>
      <c r="P25" s="25" t="str">
        <f t="shared" si="0"/>
        <v>Not Curtailed</v>
      </c>
      <c r="Q25" s="7">
        <f t="shared" si="1"/>
        <v>5000</v>
      </c>
      <c r="R25" s="7">
        <f t="shared" si="2"/>
        <v>5000</v>
      </c>
      <c r="S25" s="7">
        <f t="shared" si="3"/>
        <v>0</v>
      </c>
    </row>
    <row r="26" spans="10:19" x14ac:dyDescent="0.4">
      <c r="J26" s="8"/>
      <c r="P26" s="25" t="str">
        <f t="shared" si="0"/>
        <v>Not Curtailed</v>
      </c>
      <c r="Q26" s="7">
        <f t="shared" si="1"/>
        <v>5000</v>
      </c>
      <c r="R26" s="7">
        <f t="shared" si="2"/>
        <v>5000</v>
      </c>
      <c r="S26" s="7">
        <f t="shared" si="3"/>
        <v>0</v>
      </c>
    </row>
    <row r="27" spans="10:19" x14ac:dyDescent="0.4">
      <c r="J27" s="8"/>
      <c r="P27" s="25" t="str">
        <f t="shared" si="0"/>
        <v>Not Curtailed</v>
      </c>
      <c r="Q27" s="7">
        <f t="shared" si="1"/>
        <v>5000</v>
      </c>
      <c r="R27" s="7">
        <f t="shared" si="2"/>
        <v>5000</v>
      </c>
      <c r="S27" s="7">
        <f t="shared" si="3"/>
        <v>0</v>
      </c>
    </row>
    <row r="28" spans="10:19" x14ac:dyDescent="0.4">
      <c r="J28" s="8"/>
      <c r="P28" s="25" t="str">
        <f t="shared" si="0"/>
        <v>Not Curtailed</v>
      </c>
      <c r="Q28" s="7">
        <f t="shared" si="1"/>
        <v>5000</v>
      </c>
      <c r="R28" s="7">
        <f t="shared" si="2"/>
        <v>5000</v>
      </c>
      <c r="S28" s="7">
        <f t="shared" si="3"/>
        <v>0</v>
      </c>
    </row>
    <row r="29" spans="10:19" x14ac:dyDescent="0.4">
      <c r="J29" s="8"/>
      <c r="P29" s="25" t="str">
        <f t="shared" si="0"/>
        <v>Not Curtailed</v>
      </c>
      <c r="Q29" s="7">
        <f t="shared" si="1"/>
        <v>5000</v>
      </c>
      <c r="R29" s="7">
        <f t="shared" si="2"/>
        <v>5000</v>
      </c>
      <c r="S29" s="7">
        <f t="shared" si="3"/>
        <v>0</v>
      </c>
    </row>
    <row r="30" spans="10:19" x14ac:dyDescent="0.4">
      <c r="J30" s="8"/>
      <c r="P30" s="25" t="str">
        <f t="shared" si="0"/>
        <v>Not Curtailed</v>
      </c>
      <c r="Q30" s="7">
        <f t="shared" si="1"/>
        <v>5000</v>
      </c>
      <c r="R30" s="7">
        <f t="shared" si="2"/>
        <v>5000</v>
      </c>
      <c r="S30" s="7">
        <f t="shared" si="3"/>
        <v>0</v>
      </c>
    </row>
    <row r="31" spans="10:19" x14ac:dyDescent="0.4">
      <c r="J31" s="8"/>
      <c r="P31" s="25" t="str">
        <f t="shared" si="0"/>
        <v>Not Curtailed</v>
      </c>
      <c r="Q31" s="7">
        <f t="shared" si="1"/>
        <v>5000</v>
      </c>
      <c r="R31" s="7">
        <f t="shared" si="2"/>
        <v>5000</v>
      </c>
      <c r="S31" s="7">
        <f t="shared" si="3"/>
        <v>0</v>
      </c>
    </row>
    <row r="32" spans="10:19" x14ac:dyDescent="0.4">
      <c r="J32" s="8"/>
      <c r="P32" s="25" t="str">
        <f t="shared" si="0"/>
        <v>Not Curtailed</v>
      </c>
      <c r="Q32" s="7">
        <f t="shared" si="1"/>
        <v>5000</v>
      </c>
      <c r="R32" s="7">
        <f t="shared" si="2"/>
        <v>5000</v>
      </c>
      <c r="S32" s="7">
        <f t="shared" si="3"/>
        <v>0</v>
      </c>
    </row>
    <row r="33" spans="10:19" x14ac:dyDescent="0.4">
      <c r="J33" s="8"/>
      <c r="P33" s="25" t="str">
        <f t="shared" si="0"/>
        <v>Not Curtailed</v>
      </c>
      <c r="Q33" s="7">
        <f t="shared" si="1"/>
        <v>5000</v>
      </c>
      <c r="R33" s="7">
        <f t="shared" si="2"/>
        <v>5000</v>
      </c>
      <c r="S33" s="7">
        <f t="shared" si="3"/>
        <v>0</v>
      </c>
    </row>
    <row r="34" spans="10:19" x14ac:dyDescent="0.4">
      <c r="J34" s="8"/>
      <c r="P34" s="25" t="str">
        <f t="shared" si="0"/>
        <v>Not Curtailed</v>
      </c>
      <c r="Q34" s="7">
        <f t="shared" si="1"/>
        <v>5000</v>
      </c>
      <c r="R34" s="7">
        <f t="shared" si="2"/>
        <v>5000</v>
      </c>
      <c r="S34" s="7">
        <f t="shared" si="3"/>
        <v>0</v>
      </c>
    </row>
    <row r="35" spans="10:19" x14ac:dyDescent="0.4">
      <c r="J35" s="8"/>
      <c r="P35" s="25" t="str">
        <f t="shared" si="0"/>
        <v>Not Curtailed</v>
      </c>
      <c r="Q35" s="7">
        <f t="shared" si="1"/>
        <v>5000</v>
      </c>
      <c r="R35" s="7">
        <f t="shared" si="2"/>
        <v>5000</v>
      </c>
      <c r="S35" s="7">
        <f t="shared" si="3"/>
        <v>0</v>
      </c>
    </row>
    <row r="36" spans="10:19" x14ac:dyDescent="0.4">
      <c r="J36" s="8"/>
      <c r="P36" s="25" t="str">
        <f t="shared" si="0"/>
        <v>Not Curtailed</v>
      </c>
      <c r="Q36" s="7">
        <f t="shared" si="1"/>
        <v>5000</v>
      </c>
      <c r="R36" s="7">
        <f t="shared" si="2"/>
        <v>5000</v>
      </c>
      <c r="S36" s="7">
        <f t="shared" si="3"/>
        <v>0</v>
      </c>
    </row>
    <row r="37" spans="10:19" x14ac:dyDescent="0.4">
      <c r="J37" s="8"/>
      <c r="P37" s="25" t="str">
        <f t="shared" si="0"/>
        <v>Not Curtailed</v>
      </c>
      <c r="Q37" s="7">
        <f t="shared" si="1"/>
        <v>5000</v>
      </c>
      <c r="R37" s="7">
        <f t="shared" si="2"/>
        <v>5000</v>
      </c>
      <c r="S37" s="7">
        <f t="shared" si="3"/>
        <v>0</v>
      </c>
    </row>
    <row r="38" spans="10:19" x14ac:dyDescent="0.4">
      <c r="J38" s="8"/>
      <c r="P38" s="25" t="str">
        <f t="shared" si="0"/>
        <v>Not Curtailed</v>
      </c>
      <c r="Q38" s="7">
        <f t="shared" si="1"/>
        <v>5000</v>
      </c>
      <c r="R38" s="7">
        <f t="shared" si="2"/>
        <v>5000</v>
      </c>
      <c r="S38" s="7">
        <f t="shared" si="3"/>
        <v>0</v>
      </c>
    </row>
    <row r="39" spans="10:19" x14ac:dyDescent="0.4">
      <c r="J39" s="8"/>
      <c r="P39" s="25" t="str">
        <f t="shared" si="0"/>
        <v>Not Curtailed</v>
      </c>
      <c r="Q39" s="7">
        <f t="shared" si="1"/>
        <v>5000</v>
      </c>
      <c r="R39" s="7">
        <f t="shared" si="2"/>
        <v>5000</v>
      </c>
      <c r="S39" s="7">
        <f t="shared" si="3"/>
        <v>0</v>
      </c>
    </row>
    <row r="40" spans="10:19" x14ac:dyDescent="0.4">
      <c r="J40" s="8"/>
      <c r="P40" s="25" t="str">
        <f t="shared" si="0"/>
        <v>Not Curtailed</v>
      </c>
      <c r="Q40" s="7">
        <f t="shared" si="1"/>
        <v>5000</v>
      </c>
      <c r="R40" s="7">
        <f t="shared" si="2"/>
        <v>5000</v>
      </c>
      <c r="S40" s="7">
        <f t="shared" si="3"/>
        <v>0</v>
      </c>
    </row>
    <row r="41" spans="10:19" x14ac:dyDescent="0.4">
      <c r="J41" s="8"/>
      <c r="P41" s="25" t="str">
        <f t="shared" si="0"/>
        <v>Not Curtailed</v>
      </c>
      <c r="Q41" s="7">
        <f t="shared" si="1"/>
        <v>5000</v>
      </c>
      <c r="R41" s="7">
        <f t="shared" si="2"/>
        <v>5000</v>
      </c>
      <c r="S41" s="7">
        <f t="shared" si="3"/>
        <v>0</v>
      </c>
    </row>
    <row r="42" spans="10:19" x14ac:dyDescent="0.4">
      <c r="J42" s="8"/>
      <c r="P42" s="25" t="str">
        <f t="shared" si="0"/>
        <v>Not Curtailed</v>
      </c>
      <c r="Q42" s="7">
        <f t="shared" si="1"/>
        <v>5000</v>
      </c>
      <c r="R42" s="7">
        <f t="shared" si="2"/>
        <v>5000</v>
      </c>
      <c r="S42" s="7">
        <f t="shared" si="3"/>
        <v>0</v>
      </c>
    </row>
    <row r="43" spans="10:19" x14ac:dyDescent="0.4">
      <c r="J43" s="8"/>
      <c r="P43" s="25" t="str">
        <f t="shared" si="0"/>
        <v>Not Curtailed</v>
      </c>
      <c r="Q43" s="7">
        <f t="shared" si="1"/>
        <v>5000</v>
      </c>
      <c r="R43" s="7">
        <f t="shared" si="2"/>
        <v>5000</v>
      </c>
      <c r="S43" s="7">
        <f t="shared" si="3"/>
        <v>0</v>
      </c>
    </row>
    <row r="44" spans="10:19" x14ac:dyDescent="0.4">
      <c r="J44" s="8"/>
      <c r="P44" s="25" t="str">
        <f t="shared" si="0"/>
        <v>Not Curtailed</v>
      </c>
      <c r="Q44" s="7">
        <f t="shared" si="1"/>
        <v>5000</v>
      </c>
      <c r="R44" s="7">
        <f t="shared" si="2"/>
        <v>5000</v>
      </c>
      <c r="S44" s="7">
        <f t="shared" si="3"/>
        <v>0</v>
      </c>
    </row>
    <row r="45" spans="10:19" x14ac:dyDescent="0.4">
      <c r="J45" s="8"/>
      <c r="P45" s="25" t="str">
        <f t="shared" si="0"/>
        <v>Not Curtailed</v>
      </c>
      <c r="Q45" s="7">
        <f t="shared" si="1"/>
        <v>5000</v>
      </c>
      <c r="R45" s="7">
        <f t="shared" si="2"/>
        <v>5000</v>
      </c>
      <c r="S45" s="7">
        <f t="shared" si="3"/>
        <v>0</v>
      </c>
    </row>
  </sheetData>
  <sheetProtection algorithmName="SHA-512" hashValue="ASuvrp5HBbf2n4WNiyxD3qLZUUrCe0hpqu9Vv9/ckUOGTHoUiYJmCG/2PvgsvnYEl2gWgAiQ2RDzYjf299iqww==" saltValue="g6eFAyy1OhkuMYT7HJ8LyA==" spinCount="100000" sheet="1" objects="1" scenarios="1" formatCells="0" formatColumns="0" formatRows="0"/>
  <phoneticPr fontId="5" type="noConversion"/>
  <dataValidations count="1">
    <dataValidation type="list" allowBlank="1" showInputMessage="1" showErrorMessage="1" sqref="N5:N1048576" xr:uid="{42132BE6-9F99-4EED-92B4-B8A7D1EFA019}">
      <formula1>$AJ$5:$AJ$6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3D2A3-3770-4B18-99E9-C9A438DC20D5}">
  <dimension ref="A2:K20"/>
  <sheetViews>
    <sheetView zoomScaleNormal="100" workbookViewId="0"/>
  </sheetViews>
  <sheetFormatPr defaultColWidth="8.69140625" defaultRowHeight="14.6" x14ac:dyDescent="0.4"/>
  <cols>
    <col min="1" max="1" width="4.921875" style="15" bestFit="1" customWidth="1"/>
    <col min="2" max="2" width="9.4609375" style="19" bestFit="1" customWidth="1"/>
    <col min="3" max="3" width="6.53515625" style="15" bestFit="1" customWidth="1"/>
    <col min="4" max="4" width="19.07421875" style="15" bestFit="1" customWidth="1"/>
    <col min="5" max="5" width="23.4609375" style="15" bestFit="1" customWidth="1"/>
    <col min="6" max="6" width="31.4609375" style="16" bestFit="1" customWidth="1"/>
    <col min="7" max="7" width="30.07421875" style="16" bestFit="1" customWidth="1"/>
    <col min="8" max="8" width="26" style="15" bestFit="1" customWidth="1"/>
    <col min="9" max="9" width="25.53515625" style="4" bestFit="1" customWidth="1"/>
    <col min="10" max="10" width="32.69140625" style="4" bestFit="1" customWidth="1"/>
    <col min="11" max="11" width="32.15234375" style="4" bestFit="1" customWidth="1"/>
    <col min="12" max="16384" width="8.69140625" style="23"/>
  </cols>
  <sheetData>
    <row r="2" spans="1:11" s="26" customFormat="1" x14ac:dyDescent="0.4">
      <c r="A2" s="15"/>
      <c r="B2" s="19"/>
      <c r="C2" s="15"/>
      <c r="D2" s="15"/>
      <c r="E2" s="15"/>
      <c r="F2" s="15"/>
      <c r="G2" s="15"/>
      <c r="H2" s="15"/>
      <c r="I2" s="5" t="s">
        <v>29</v>
      </c>
      <c r="J2" s="5" t="s">
        <v>29</v>
      </c>
      <c r="K2" s="5" t="s">
        <v>29</v>
      </c>
    </row>
    <row r="3" spans="1:11" s="24" customFormat="1" x14ac:dyDescent="0.4">
      <c r="A3" s="10"/>
      <c r="B3" s="20" t="s">
        <v>1</v>
      </c>
      <c r="C3" s="10" t="s">
        <v>2</v>
      </c>
      <c r="D3" s="10" t="s">
        <v>20</v>
      </c>
      <c r="E3" s="10" t="s">
        <v>17</v>
      </c>
      <c r="F3" s="10" t="s">
        <v>25</v>
      </c>
      <c r="G3" s="10" t="s">
        <v>26</v>
      </c>
      <c r="H3" s="10" t="s">
        <v>23</v>
      </c>
      <c r="I3" s="2" t="s">
        <v>27</v>
      </c>
      <c r="J3" s="2" t="s">
        <v>28</v>
      </c>
      <c r="K3" s="2" t="s">
        <v>24</v>
      </c>
    </row>
    <row r="4" spans="1:11" s="27" customFormat="1" x14ac:dyDescent="0.4">
      <c r="A4" s="15" t="s">
        <v>16</v>
      </c>
      <c r="B4" s="19">
        <v>44927</v>
      </c>
      <c r="C4" s="15">
        <v>14</v>
      </c>
      <c r="D4" s="15" t="s">
        <v>22</v>
      </c>
      <c r="E4" s="15" t="s">
        <v>21</v>
      </c>
      <c r="F4" s="18">
        <v>20</v>
      </c>
      <c r="G4" s="8">
        <v>10</v>
      </c>
      <c r="H4" s="15" t="s">
        <v>40</v>
      </c>
      <c r="I4" s="7">
        <v>0</v>
      </c>
      <c r="J4" s="7">
        <f>F4*G4*0.5</f>
        <v>100</v>
      </c>
      <c r="K4" s="7">
        <f t="shared" ref="K4:K20" si="0">J4-I4</f>
        <v>100</v>
      </c>
    </row>
    <row r="5" spans="1:11" x14ac:dyDescent="0.4">
      <c r="G5" s="18"/>
      <c r="I5" s="7">
        <v>0</v>
      </c>
      <c r="J5" s="3">
        <f t="shared" ref="J5:J20" si="1">F5*G5*0.5</f>
        <v>0</v>
      </c>
      <c r="K5" s="3">
        <f t="shared" si="0"/>
        <v>0</v>
      </c>
    </row>
    <row r="6" spans="1:11" x14ac:dyDescent="0.4">
      <c r="G6" s="18"/>
      <c r="I6" s="7">
        <v>0</v>
      </c>
      <c r="J6" s="3">
        <f t="shared" si="1"/>
        <v>0</v>
      </c>
      <c r="K6" s="3">
        <f t="shared" si="0"/>
        <v>0</v>
      </c>
    </row>
    <row r="7" spans="1:11" x14ac:dyDescent="0.4">
      <c r="G7" s="18"/>
      <c r="I7" s="7">
        <v>0</v>
      </c>
      <c r="J7" s="3">
        <f t="shared" si="1"/>
        <v>0</v>
      </c>
      <c r="K7" s="3">
        <f t="shared" si="0"/>
        <v>0</v>
      </c>
    </row>
    <row r="8" spans="1:11" x14ac:dyDescent="0.4">
      <c r="G8" s="18"/>
      <c r="I8" s="7">
        <v>0</v>
      </c>
      <c r="J8" s="3">
        <f t="shared" si="1"/>
        <v>0</v>
      </c>
      <c r="K8" s="3">
        <f t="shared" si="0"/>
        <v>0</v>
      </c>
    </row>
    <row r="9" spans="1:11" x14ac:dyDescent="0.4">
      <c r="I9" s="7">
        <v>0</v>
      </c>
      <c r="J9" s="3">
        <f t="shared" si="1"/>
        <v>0</v>
      </c>
      <c r="K9" s="3">
        <f t="shared" si="0"/>
        <v>0</v>
      </c>
    </row>
    <row r="10" spans="1:11" x14ac:dyDescent="0.4">
      <c r="I10" s="7">
        <v>0</v>
      </c>
      <c r="J10" s="3">
        <f t="shared" si="1"/>
        <v>0</v>
      </c>
      <c r="K10" s="3">
        <f t="shared" si="0"/>
        <v>0</v>
      </c>
    </row>
    <row r="11" spans="1:11" x14ac:dyDescent="0.4">
      <c r="I11" s="7">
        <v>0</v>
      </c>
      <c r="J11" s="3">
        <f t="shared" si="1"/>
        <v>0</v>
      </c>
      <c r="K11" s="3">
        <f t="shared" si="0"/>
        <v>0</v>
      </c>
    </row>
    <row r="12" spans="1:11" x14ac:dyDescent="0.4">
      <c r="I12" s="7">
        <v>0</v>
      </c>
      <c r="J12" s="3">
        <f t="shared" si="1"/>
        <v>0</v>
      </c>
      <c r="K12" s="3">
        <f t="shared" si="0"/>
        <v>0</v>
      </c>
    </row>
    <row r="13" spans="1:11" x14ac:dyDescent="0.4">
      <c r="I13" s="7">
        <v>0</v>
      </c>
      <c r="J13" s="3">
        <f t="shared" si="1"/>
        <v>0</v>
      </c>
      <c r="K13" s="3">
        <f t="shared" si="0"/>
        <v>0</v>
      </c>
    </row>
    <row r="14" spans="1:11" x14ac:dyDescent="0.4">
      <c r="I14" s="7">
        <v>0</v>
      </c>
      <c r="J14" s="3">
        <f t="shared" si="1"/>
        <v>0</v>
      </c>
      <c r="K14" s="3">
        <f t="shared" si="0"/>
        <v>0</v>
      </c>
    </row>
    <row r="15" spans="1:11" x14ac:dyDescent="0.4">
      <c r="I15" s="7">
        <v>0</v>
      </c>
      <c r="J15" s="3">
        <f t="shared" si="1"/>
        <v>0</v>
      </c>
      <c r="K15" s="3">
        <f t="shared" si="0"/>
        <v>0</v>
      </c>
    </row>
    <row r="16" spans="1:11" x14ac:dyDescent="0.4">
      <c r="I16" s="7">
        <v>0</v>
      </c>
      <c r="J16" s="3">
        <f t="shared" si="1"/>
        <v>0</v>
      </c>
      <c r="K16" s="3">
        <f t="shared" si="0"/>
        <v>0</v>
      </c>
    </row>
    <row r="17" spans="9:11" x14ac:dyDescent="0.4">
      <c r="I17" s="7">
        <v>0</v>
      </c>
      <c r="J17" s="3">
        <f t="shared" si="1"/>
        <v>0</v>
      </c>
      <c r="K17" s="3">
        <f t="shared" si="0"/>
        <v>0</v>
      </c>
    </row>
    <row r="18" spans="9:11" x14ac:dyDescent="0.4">
      <c r="I18" s="7">
        <v>0</v>
      </c>
      <c r="J18" s="3">
        <f t="shared" si="1"/>
        <v>0</v>
      </c>
      <c r="K18" s="3">
        <f t="shared" si="0"/>
        <v>0</v>
      </c>
    </row>
    <row r="19" spans="9:11" x14ac:dyDescent="0.4">
      <c r="I19" s="7">
        <v>0</v>
      </c>
      <c r="J19" s="3">
        <f t="shared" si="1"/>
        <v>0</v>
      </c>
      <c r="K19" s="3">
        <f t="shared" si="0"/>
        <v>0</v>
      </c>
    </row>
    <row r="20" spans="9:11" x14ac:dyDescent="0.4">
      <c r="I20" s="7">
        <v>0</v>
      </c>
      <c r="J20" s="3">
        <f t="shared" si="1"/>
        <v>0</v>
      </c>
      <c r="K20" s="3">
        <f t="shared" si="0"/>
        <v>0</v>
      </c>
    </row>
  </sheetData>
  <sheetProtection algorithmName="SHA-512" hashValue="xQw2Vn7lVu3nuBmCdLcXISoz9xMKKFMiA9FJ5PJNAuHgSEIPw6UyMyHFUBkndenOIT8a9a7WGbMLP/8HPbW2Hg==" saltValue="Vs3oj0IZWO+2x9/Goum2sA==" spinCount="100000" sheet="1" objects="1" scenarios="1" formatCells="0" formatColumns="0" formatRows="0"/>
  <protectedRanges>
    <protectedRange algorithmName="SHA-512" hashValue="SK6dNlz4DMRHCESsM/lPPAduBp0rv75pXZ91/5klokvOQHism0Teh8CxHZzOHFQdZWTlzJYQvRWkX1u+XziLLw==" saltValue="rF3RgJcq3SowkmJUlzqx3w==" spinCount="100000" sqref="K1:K1048576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 guide</vt:lpstr>
      <vt:lpstr>DR calculation sheet</vt:lpstr>
      <vt:lpstr>IL calculation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 Chern Yuen</dc:creator>
  <cp:lastModifiedBy>Lim Chern Yuen</cp:lastModifiedBy>
  <dcterms:created xsi:type="dcterms:W3CDTF">2022-09-05T08:43:06Z</dcterms:created>
  <dcterms:modified xsi:type="dcterms:W3CDTF">2023-03-14T09:26:25Z</dcterms:modified>
</cp:coreProperties>
</file>